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RANTS PROGRAM\2019-2020 Grants Program\Final Award\Public\"/>
    </mc:Choice>
  </mc:AlternateContent>
  <xr:revisionPtr revIDLastSave="0" documentId="13_ncr:1_{2CDB000A-F616-4B96-8CBA-8CBD7F2783ED}" xr6:coauthVersionLast="45" xr6:coauthVersionMax="45" xr10:uidLastSave="{00000000-0000-0000-0000-000000000000}"/>
  <bookViews>
    <workbookView xWindow="3218" yWindow="3218" windowWidth="15390" windowHeight="9532" xr2:uid="{B98CEB54-0AB3-4794-B40B-0D4E88FB8E97}"/>
  </bookViews>
  <sheets>
    <sheet name="Ground Operations" sheetId="1" r:id="rId1"/>
  </sheets>
  <definedNames>
    <definedName name="_xlnm.Print_Titles" localSheetId="0">'Ground Operations'!$1:$1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1" l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5" i="1" s="1"/>
  <c r="H14" i="1" s="1"/>
  <c r="H18" i="1" s="1"/>
  <c r="H16" i="1" s="1"/>
  <c r="H17" i="1" s="1"/>
  <c r="H20" i="1" s="1"/>
  <c r="H19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F50" i="1"/>
  <c r="G50" i="1"/>
</calcChain>
</file>

<file path=xl/sharedStrings.xml><?xml version="1.0" encoding="utf-8"?>
<sst xmlns="http://schemas.openxmlformats.org/spreadsheetml/2006/main" count="150" uniqueCount="118">
  <si>
    <t>TOTALS</t>
  </si>
  <si>
    <t>G19-02-06-G01</t>
  </si>
  <si>
    <t>Ground Operations</t>
  </si>
  <si>
    <t>USFS - Klamath National Forest</t>
  </si>
  <si>
    <t>G19-01-03-G01</t>
  </si>
  <si>
    <t>BLM - Bakersfield Field Office</t>
  </si>
  <si>
    <t>G19-03-06-G01</t>
  </si>
  <si>
    <t>El Dorado County CAO</t>
  </si>
  <si>
    <t>G19-03-78-G01</t>
  </si>
  <si>
    <t>2020 PCMUN Route Mainteinace</t>
  </si>
  <si>
    <t>Plumas County Public Works</t>
  </si>
  <si>
    <t>G19-02-16-G02</t>
  </si>
  <si>
    <t>STNF OHV Facility Maintenance and Monitoring Patrols</t>
  </si>
  <si>
    <t>USFS - Shasta-Trinity National Forest</t>
  </si>
  <si>
    <t>G19-02-13-G01</t>
  </si>
  <si>
    <t>USFS - Plumas National Forest</t>
  </si>
  <si>
    <t>G19-04-28-G01</t>
  </si>
  <si>
    <t>Post Wildfire OHV Recovery Alliance</t>
  </si>
  <si>
    <t>G19-02-16-G01</t>
  </si>
  <si>
    <t>STNF Forest wide Roads Operations and Maintenance</t>
  </si>
  <si>
    <t>G19-03-26-G01</t>
  </si>
  <si>
    <t>City of California City</t>
  </si>
  <si>
    <t>G19-01-12-G01</t>
  </si>
  <si>
    <t>Needles Ground Operations</t>
  </si>
  <si>
    <t>BLM - Needles Field Office</t>
  </si>
  <si>
    <t>G19-04-50-G01</t>
  </si>
  <si>
    <t>The Watershed Research and Training Center</t>
  </si>
  <si>
    <t>G19-02-04-G01</t>
  </si>
  <si>
    <t>USFS - Humboldt-Toiyabe National Forest</t>
  </si>
  <si>
    <t>G19-03-84-G01</t>
  </si>
  <si>
    <t>Plumas County</t>
  </si>
  <si>
    <t>G19-01-13-G01</t>
  </si>
  <si>
    <t>NECO Ground Operations</t>
  </si>
  <si>
    <t>BLM - Palm Springs South Coast Field Office</t>
  </si>
  <si>
    <t>G19-02-13-G02</t>
  </si>
  <si>
    <t>G19-03-04-G01</t>
  </si>
  <si>
    <t>City of Tulare Recreation Parks and Library Department</t>
  </si>
  <si>
    <t>G19-04-68-G01</t>
  </si>
  <si>
    <t>Sierra Buttes Trail Stewardship</t>
  </si>
  <si>
    <t>G19-01-05-G01</t>
  </si>
  <si>
    <t>BLM - Bishop Field Office</t>
  </si>
  <si>
    <t>G19-04-14-G01</t>
  </si>
  <si>
    <t>Central Coast Trail Riders Association</t>
  </si>
  <si>
    <t>G19-02-15-G01</t>
  </si>
  <si>
    <t>USFS - Sequoia National Forest</t>
  </si>
  <si>
    <t>G19-02-05-G01</t>
  </si>
  <si>
    <t>USFS - Inyo National Forest</t>
  </si>
  <si>
    <t>G19-02-07-G01</t>
  </si>
  <si>
    <t>LTBMU OHV Ground Operations</t>
  </si>
  <si>
    <t>USFS - Lake Tahoe Basin Management Unit</t>
  </si>
  <si>
    <t>G19-02-03-G01</t>
  </si>
  <si>
    <t>Ground Operations - Eldorado National forest</t>
  </si>
  <si>
    <t>USFS - Eldorado National Forest</t>
  </si>
  <si>
    <t>G19-01-15-G01</t>
  </si>
  <si>
    <t>BLM - Ridgecrest Field Office</t>
  </si>
  <si>
    <t>G19-03-19-G01</t>
  </si>
  <si>
    <t>Santa Clara County Parks and Recreation Department</t>
  </si>
  <si>
    <t>G19-02-45-G01</t>
  </si>
  <si>
    <t>USFS - Modoc National Forest</t>
  </si>
  <si>
    <t>G19-02-10-G01</t>
  </si>
  <si>
    <t>2021 Ground Operations</t>
  </si>
  <si>
    <t>USFS - Mendocino National Forest</t>
  </si>
  <si>
    <t>G19-04-13-G01</t>
  </si>
  <si>
    <t>Ground Operations -  WEMO ROD &amp; Dingell Act</t>
  </si>
  <si>
    <t>Friends of Jawbone</t>
  </si>
  <si>
    <t>G19-04-34-G01</t>
  </si>
  <si>
    <t>Kingsburg 4 Wheel Drive Club</t>
  </si>
  <si>
    <t>G19-01-04-G01</t>
  </si>
  <si>
    <t>BLM - Barstow Field Office</t>
  </si>
  <si>
    <t>G19-02-09-G01</t>
  </si>
  <si>
    <t>USFS - Los Padres National Forest</t>
  </si>
  <si>
    <t>G19-03-20-G01</t>
  </si>
  <si>
    <t>Ground Operations - Frank Raines</t>
  </si>
  <si>
    <t>Stanislaus County Parks and Recreation Department</t>
  </si>
  <si>
    <t>G19-01-14-G01</t>
  </si>
  <si>
    <t>Chappie-Shasta Ground Operations</t>
  </si>
  <si>
    <t>BLM - Redding Field Office</t>
  </si>
  <si>
    <t>G19-01-08-G01</t>
  </si>
  <si>
    <t>G19 Fort Sage/Rice Canyon Ground Operations</t>
  </si>
  <si>
    <t>BLM - Eagle Lake Field Office</t>
  </si>
  <si>
    <t>G19-03-20-G02</t>
  </si>
  <si>
    <t>Ground Operations - La Grange</t>
  </si>
  <si>
    <t>G19-02-02-G01</t>
  </si>
  <si>
    <t>Ground Operations - North</t>
  </si>
  <si>
    <t>USFS - Cleveland National Forest</t>
  </si>
  <si>
    <t>G19-03-24-G01</t>
  </si>
  <si>
    <t>City of Porterville Parks and Leisure Services</t>
  </si>
  <si>
    <t>G19-01-17-G01</t>
  </si>
  <si>
    <t>BLM - Ukiah Field Office</t>
  </si>
  <si>
    <t>G19-04-11-G01</t>
  </si>
  <si>
    <t>Ground Operations - Ground Operations - Lakebed &amp; Trails</t>
  </si>
  <si>
    <t>Friends of El Mirage</t>
  </si>
  <si>
    <t>G19-02-17-G01</t>
  </si>
  <si>
    <t>Ground Operations 2020</t>
  </si>
  <si>
    <t>USFS - Sierra National Forest</t>
  </si>
  <si>
    <t>G19-01-09-G01</t>
  </si>
  <si>
    <t>BLM El Centro Ground Operations</t>
  </si>
  <si>
    <t>BLM - El Centro Field Office</t>
  </si>
  <si>
    <t>G19-01-02-G01</t>
  </si>
  <si>
    <t>BLM - Arcata Field Office</t>
  </si>
  <si>
    <t>G19-02-19-G01</t>
  </si>
  <si>
    <t>USFS - Stanislaus National Forest</t>
  </si>
  <si>
    <t>G19-02-20-G01</t>
  </si>
  <si>
    <t>USFS - Tahoe National Forest</t>
  </si>
  <si>
    <t>G19-02-02-G02</t>
  </si>
  <si>
    <t>Ground Operations - South</t>
  </si>
  <si>
    <t>G19-02-01-G01</t>
  </si>
  <si>
    <t>USFS - Angeles National Forest</t>
  </si>
  <si>
    <t>G19-02-14-G01</t>
  </si>
  <si>
    <t>USFS - San Bernardino National Forest</t>
  </si>
  <si>
    <r>
      <t xml:space="preserve">Balance
</t>
    </r>
    <r>
      <rPr>
        <b/>
        <sz val="8"/>
        <color rgb="FFFF0000"/>
        <rFont val="Arial"/>
        <family val="2"/>
      </rPr>
      <t>(see note)</t>
    </r>
  </si>
  <si>
    <t>Amount Awarded</t>
  </si>
  <si>
    <t>Amount Requested</t>
  </si>
  <si>
    <t>Total Project Score</t>
  </si>
  <si>
    <t>Project Number</t>
  </si>
  <si>
    <t>Project Title</t>
  </si>
  <si>
    <t>Applicant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</si>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</sst>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wrapText="1"/>
    </xf>
    <xf numFmtId="164" fontId="7" fillId="2" borderId="1" xfId="1" applyNumberFormat="1" applyFont="1" applyFill="1" applyBorder="1" applyAlignment="1">
      <alignment vertical="top"/>
    </xf>
    <xf numFmtId="164" fontId="7" fillId="2" borderId="1" xfId="1" applyNumberFormat="1" applyFont="1" applyFill="1" applyBorder="1" applyAlignment="1">
      <alignment horizontal="right" vertical="top"/>
    </xf>
    <xf numFmtId="164" fontId="7" fillId="2" borderId="1" xfId="0" applyNumberFormat="1" applyFont="1" applyFill="1" applyBorder="1" applyAlignment="1">
      <alignment horizontal="right" vertical="top"/>
    </xf>
    <xf numFmtId="2" fontId="7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/>
    </xf>
    <xf numFmtId="164" fontId="8" fillId="0" borderId="2" xfId="1" applyNumberFormat="1" applyFont="1" applyFill="1" applyBorder="1" applyAlignment="1">
      <alignment vertical="top"/>
    </xf>
    <xf numFmtId="164" fontId="8" fillId="0" borderId="2" xfId="1" applyNumberFormat="1" applyFont="1" applyFill="1" applyBorder="1" applyAlignment="1">
      <alignment horizontal="right" vertical="top"/>
    </xf>
    <xf numFmtId="164" fontId="8" fillId="0" borderId="2" xfId="0" applyNumberFormat="1" applyFont="1" applyBorder="1" applyAlignment="1">
      <alignment horizontal="right" vertical="top"/>
    </xf>
    <xf numFmtId="2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 wrapText="1"/>
    </xf>
    <xf numFmtId="164" fontId="8" fillId="2" borderId="3" xfId="1" applyNumberFormat="1" applyFont="1" applyFill="1" applyBorder="1" applyAlignment="1">
      <alignment vertical="top"/>
    </xf>
    <xf numFmtId="164" fontId="8" fillId="2" borderId="3" xfId="1" applyNumberFormat="1" applyFont="1" applyFill="1" applyBorder="1" applyAlignment="1">
      <alignment horizontal="right" vertical="top"/>
    </xf>
    <xf numFmtId="164" fontId="8" fillId="2" borderId="3" xfId="0" applyNumberFormat="1" applyFont="1" applyFill="1" applyBorder="1" applyAlignment="1">
      <alignment horizontal="right" vertical="top"/>
    </xf>
    <xf numFmtId="2" fontId="8" fillId="2" borderId="3" xfId="0" applyNumberFormat="1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left" vertical="top" wrapText="1"/>
    </xf>
    <xf numFmtId="164" fontId="8" fillId="0" borderId="3" xfId="1" applyNumberFormat="1" applyFont="1" applyFill="1" applyBorder="1" applyAlignment="1">
      <alignment vertical="top"/>
    </xf>
    <xf numFmtId="164" fontId="8" fillId="0" borderId="3" xfId="1" applyNumberFormat="1" applyFont="1" applyFill="1" applyBorder="1" applyAlignment="1">
      <alignment horizontal="right" vertical="top"/>
    </xf>
    <xf numFmtId="164" fontId="8" fillId="0" borderId="3" xfId="0" applyNumberFormat="1" applyFont="1" applyBorder="1" applyAlignment="1">
      <alignment horizontal="right" vertical="top"/>
    </xf>
    <xf numFmtId="2" fontId="8" fillId="0" borderId="3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left" vertical="top" wrapText="1"/>
    </xf>
    <xf numFmtId="164" fontId="8" fillId="2" borderId="4" xfId="1" applyNumberFormat="1" applyFont="1" applyFill="1" applyBorder="1" applyAlignment="1">
      <alignment vertical="top"/>
    </xf>
    <xf numFmtId="164" fontId="8" fillId="2" borderId="4" xfId="1" applyNumberFormat="1" applyFont="1" applyFill="1" applyBorder="1" applyAlignment="1">
      <alignment horizontal="right" vertical="top"/>
    </xf>
    <xf numFmtId="164" fontId="8" fillId="2" borderId="4" xfId="0" applyNumberFormat="1" applyFont="1" applyFill="1" applyBorder="1" applyAlignment="1">
      <alignment horizontal="right" vertical="top"/>
    </xf>
    <xf numFmtId="2" fontId="8" fillId="2" borderId="4" xfId="0" applyNumberFormat="1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164" fontId="8" fillId="2" borderId="5" xfId="1" applyNumberFormat="1" applyFont="1" applyFill="1" applyBorder="1" applyAlignment="1">
      <alignment vertical="top"/>
    </xf>
    <xf numFmtId="164" fontId="8" fillId="2" borderId="5" xfId="1" applyNumberFormat="1" applyFont="1" applyFill="1" applyBorder="1" applyAlignment="1">
      <alignment horizontal="right" vertical="top"/>
    </xf>
    <xf numFmtId="164" fontId="8" fillId="2" borderId="5" xfId="0" applyNumberFormat="1" applyFont="1" applyFill="1" applyBorder="1" applyAlignment="1">
      <alignment horizontal="right" vertical="top"/>
    </xf>
    <xf numFmtId="2" fontId="8" fillId="2" borderId="5" xfId="0" applyNumberFormat="1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left" vertical="top" wrapText="1"/>
    </xf>
    <xf numFmtId="164" fontId="8" fillId="3" borderId="3" xfId="1" applyNumberFormat="1" applyFont="1" applyFill="1" applyBorder="1" applyAlignment="1">
      <alignment horizontal="right" vertical="top"/>
    </xf>
    <xf numFmtId="164" fontId="8" fillId="3" borderId="3" xfId="0" applyNumberFormat="1" applyFont="1" applyFill="1" applyBorder="1" applyAlignment="1">
      <alignment horizontal="right" vertical="top"/>
    </xf>
    <xf numFmtId="0" fontId="8" fillId="3" borderId="3" xfId="0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left" vertical="top" wrapText="1"/>
    </xf>
    <xf numFmtId="164" fontId="8" fillId="2" borderId="3" xfId="0" applyNumberFormat="1" applyFont="1" applyFill="1" applyBorder="1" applyAlignment="1">
      <alignment vertical="top"/>
    </xf>
    <xf numFmtId="164" fontId="8" fillId="0" borderId="3" xfId="0" applyNumberFormat="1" applyFont="1" applyBorder="1" applyAlignment="1">
      <alignment vertical="top"/>
    </xf>
    <xf numFmtId="164" fontId="9" fillId="0" borderId="0" xfId="1" applyNumberFormat="1" applyFont="1"/>
    <xf numFmtId="164" fontId="2" fillId="0" borderId="0" xfId="0" applyNumberFormat="1" applyFont="1"/>
    <xf numFmtId="0" fontId="10" fillId="4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51</xdr:row>
      <xdr:rowOff>0</xdr:rowOff>
    </xdr:from>
    <xdr:ext cx="8010525" cy="60901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5FC9E3F-0DB0-491B-BB41-88C85C8FE82E}"/>
            </a:ext>
          </a:extLst>
        </xdr:cNvPr>
        <xdr:cNvSpPr txBox="1"/>
      </xdr:nvSpPr>
      <xdr:spPr>
        <a:xfrm>
          <a:off x="209550" y="9229725"/>
          <a:ext cx="80105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NOTE: Per Public</a:t>
          </a:r>
          <a:r>
            <a:rPr lang="en-US" sz="1100" b="1" baseline="0"/>
            <a:t> Resources Code 5090.50 and regulation Section 4970.15.1(c), Projects beyond the 70% Ground Operations allocation are being funded from unused Acquisition, Planning, and Development 2019/2020 Grant cycle allocations as well as unallocated 2018/2019 Operations and Maintenance Grant cycle Allocations.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DBD44-0232-49AC-8243-B4BCF74AC22D}">
  <dimension ref="A1:H54"/>
  <sheetViews>
    <sheetView tabSelected="1" topLeftCell="A30" zoomScaleNormal="100" workbookViewId="0">
      <selection activeCell="A50" sqref="A50"/>
    </sheetView>
  </sheetViews>
  <sheetFormatPr defaultColWidth="2.86328125" defaultRowHeight="10.15" x14ac:dyDescent="0.3"/>
  <cols>
    <col min="1" max="1" width="4.3984375" style="3" customWidth="1"/>
    <col min="2" max="2" width="27.265625" style="1" customWidth="1"/>
    <col min="3" max="3" width="25" style="1" customWidth="1"/>
    <col min="4" max="4" width="14" style="1" customWidth="1"/>
    <col min="5" max="5" width="7.86328125" style="2" customWidth="1"/>
    <col min="6" max="6" width="10.59765625" style="2" customWidth="1"/>
    <col min="7" max="8" width="13.59765625" style="2" customWidth="1"/>
    <col min="9" max="16384" width="2.86328125" style="1"/>
  </cols>
  <sheetData>
    <row r="1" spans="1:8" ht="51" customHeight="1" x14ac:dyDescent="0.3">
      <c r="A1" s="55" t="s">
        <v>117</v>
      </c>
      <c r="B1" s="55" t="s">
        <v>116</v>
      </c>
      <c r="C1" s="55" t="s">
        <v>115</v>
      </c>
      <c r="D1" s="55" t="s">
        <v>114</v>
      </c>
      <c r="E1" s="55" t="s">
        <v>113</v>
      </c>
      <c r="F1" s="55" t="s">
        <v>112</v>
      </c>
      <c r="G1" s="55" t="s">
        <v>111</v>
      </c>
      <c r="H1" s="55" t="s">
        <v>110</v>
      </c>
    </row>
    <row r="2" spans="1:8" x14ac:dyDescent="0.3">
      <c r="F2" s="54"/>
      <c r="G2" s="54"/>
      <c r="H2" s="53">
        <f>12600000+481312+140760+1800000+1406502</f>
        <v>16428574</v>
      </c>
    </row>
    <row r="3" spans="1:8" x14ac:dyDescent="0.3">
      <c r="A3" s="33">
        <v>1</v>
      </c>
      <c r="B3" s="34" t="s">
        <v>109</v>
      </c>
      <c r="C3" s="34" t="s">
        <v>2</v>
      </c>
      <c r="D3" s="33" t="s">
        <v>108</v>
      </c>
      <c r="E3" s="32">
        <v>67.81</v>
      </c>
      <c r="F3" s="52">
        <v>952080</v>
      </c>
      <c r="G3" s="29">
        <v>942837</v>
      </c>
      <c r="H3" s="29">
        <f t="shared" ref="H3:H13" si="0">SUM(H2-G3)</f>
        <v>15485737</v>
      </c>
    </row>
    <row r="4" spans="1:8" x14ac:dyDescent="0.3">
      <c r="A4" s="27">
        <v>2</v>
      </c>
      <c r="B4" s="28" t="s">
        <v>107</v>
      </c>
      <c r="C4" s="28" t="s">
        <v>2</v>
      </c>
      <c r="D4" s="27" t="s">
        <v>106</v>
      </c>
      <c r="E4" s="26">
        <v>67.319999999999993</v>
      </c>
      <c r="F4" s="51">
        <v>300338</v>
      </c>
      <c r="G4" s="23">
        <v>300338</v>
      </c>
      <c r="H4" s="23">
        <f t="shared" si="0"/>
        <v>15185399</v>
      </c>
    </row>
    <row r="5" spans="1:8" x14ac:dyDescent="0.3">
      <c r="A5" s="33">
        <v>3</v>
      </c>
      <c r="B5" s="34" t="s">
        <v>84</v>
      </c>
      <c r="C5" s="34" t="s">
        <v>105</v>
      </c>
      <c r="D5" s="33" t="s">
        <v>104</v>
      </c>
      <c r="E5" s="32">
        <v>66.83</v>
      </c>
      <c r="F5" s="52">
        <v>214612</v>
      </c>
      <c r="G5" s="29">
        <v>214612</v>
      </c>
      <c r="H5" s="29">
        <f t="shared" si="0"/>
        <v>14970787</v>
      </c>
    </row>
    <row r="6" spans="1:8" x14ac:dyDescent="0.3">
      <c r="A6" s="27">
        <v>4</v>
      </c>
      <c r="B6" s="28" t="s">
        <v>103</v>
      </c>
      <c r="C6" s="28" t="s">
        <v>2</v>
      </c>
      <c r="D6" s="27" t="s">
        <v>102</v>
      </c>
      <c r="E6" s="26">
        <v>66.83</v>
      </c>
      <c r="F6" s="51">
        <v>754225</v>
      </c>
      <c r="G6" s="23">
        <v>743349</v>
      </c>
      <c r="H6" s="23">
        <f t="shared" si="0"/>
        <v>14227438</v>
      </c>
    </row>
    <row r="7" spans="1:8" x14ac:dyDescent="0.3">
      <c r="A7" s="33">
        <v>5</v>
      </c>
      <c r="B7" s="34" t="s">
        <v>101</v>
      </c>
      <c r="C7" s="34" t="s">
        <v>2</v>
      </c>
      <c r="D7" s="33" t="s">
        <v>100</v>
      </c>
      <c r="E7" s="32">
        <v>66.34</v>
      </c>
      <c r="F7" s="52">
        <v>851480</v>
      </c>
      <c r="G7" s="29">
        <v>848695</v>
      </c>
      <c r="H7" s="29">
        <f t="shared" si="0"/>
        <v>13378743</v>
      </c>
    </row>
    <row r="8" spans="1:8" x14ac:dyDescent="0.3">
      <c r="A8" s="27">
        <v>6</v>
      </c>
      <c r="B8" s="28" t="s">
        <v>99</v>
      </c>
      <c r="C8" s="28" t="s">
        <v>2</v>
      </c>
      <c r="D8" s="27" t="s">
        <v>98</v>
      </c>
      <c r="E8" s="26">
        <v>65.37</v>
      </c>
      <c r="F8" s="51">
        <v>82270</v>
      </c>
      <c r="G8" s="23">
        <v>82270</v>
      </c>
      <c r="H8" s="23">
        <f t="shared" si="0"/>
        <v>13296473</v>
      </c>
    </row>
    <row r="9" spans="1:8" x14ac:dyDescent="0.3">
      <c r="A9" s="33">
        <v>7</v>
      </c>
      <c r="B9" s="34" t="s">
        <v>97</v>
      </c>
      <c r="C9" s="34" t="s">
        <v>96</v>
      </c>
      <c r="D9" s="33" t="s">
        <v>95</v>
      </c>
      <c r="E9" s="32">
        <v>65.37</v>
      </c>
      <c r="F9" s="52">
        <v>298096</v>
      </c>
      <c r="G9" s="29">
        <v>298096</v>
      </c>
      <c r="H9" s="29">
        <f t="shared" si="0"/>
        <v>12998377</v>
      </c>
    </row>
    <row r="10" spans="1:8" x14ac:dyDescent="0.3">
      <c r="A10" s="27">
        <v>8</v>
      </c>
      <c r="B10" s="28" t="s">
        <v>94</v>
      </c>
      <c r="C10" s="28" t="s">
        <v>93</v>
      </c>
      <c r="D10" s="27" t="s">
        <v>92</v>
      </c>
      <c r="E10" s="26">
        <v>64.88</v>
      </c>
      <c r="F10" s="51">
        <v>924721</v>
      </c>
      <c r="G10" s="23">
        <v>924721</v>
      </c>
      <c r="H10" s="23">
        <f t="shared" si="0"/>
        <v>12073656</v>
      </c>
    </row>
    <row r="11" spans="1:8" ht="22.5" customHeight="1" x14ac:dyDescent="0.3">
      <c r="A11" s="33">
        <v>9</v>
      </c>
      <c r="B11" s="34" t="s">
        <v>91</v>
      </c>
      <c r="C11" s="34" t="s">
        <v>90</v>
      </c>
      <c r="D11" s="33" t="s">
        <v>89</v>
      </c>
      <c r="E11" s="32">
        <v>64.39</v>
      </c>
      <c r="F11" s="52">
        <v>996955</v>
      </c>
      <c r="G11" s="29">
        <v>996955</v>
      </c>
      <c r="H11" s="29">
        <f t="shared" si="0"/>
        <v>11076701</v>
      </c>
    </row>
    <row r="12" spans="1:8" x14ac:dyDescent="0.3">
      <c r="A12" s="27">
        <v>10</v>
      </c>
      <c r="B12" s="28" t="s">
        <v>88</v>
      </c>
      <c r="C12" s="28" t="s">
        <v>2</v>
      </c>
      <c r="D12" s="27" t="s">
        <v>87</v>
      </c>
      <c r="E12" s="26">
        <v>63.9</v>
      </c>
      <c r="F12" s="51">
        <v>332068</v>
      </c>
      <c r="G12" s="23">
        <v>332068</v>
      </c>
      <c r="H12" s="23">
        <f t="shared" si="0"/>
        <v>10744633</v>
      </c>
    </row>
    <row r="13" spans="1:8" ht="20.25" x14ac:dyDescent="0.3">
      <c r="A13" s="33">
        <v>11</v>
      </c>
      <c r="B13" s="34" t="s">
        <v>86</v>
      </c>
      <c r="C13" s="34" t="s">
        <v>2</v>
      </c>
      <c r="D13" s="33" t="s">
        <v>85</v>
      </c>
      <c r="E13" s="32">
        <v>63.42</v>
      </c>
      <c r="F13" s="52">
        <v>155712</v>
      </c>
      <c r="G13" s="29">
        <v>155712</v>
      </c>
      <c r="H13" s="29">
        <f t="shared" si="0"/>
        <v>10588921</v>
      </c>
    </row>
    <row r="14" spans="1:8" ht="12" customHeight="1" x14ac:dyDescent="0.3">
      <c r="A14" s="27">
        <v>12</v>
      </c>
      <c r="B14" s="28" t="s">
        <v>84</v>
      </c>
      <c r="C14" s="28" t="s">
        <v>83</v>
      </c>
      <c r="D14" s="27" t="s">
        <v>82</v>
      </c>
      <c r="E14" s="26">
        <v>62.93</v>
      </c>
      <c r="F14" s="51">
        <v>105212</v>
      </c>
      <c r="G14" s="23">
        <v>105212</v>
      </c>
      <c r="H14" s="23">
        <f>SUM(H15-G14)</f>
        <v>10291489</v>
      </c>
    </row>
    <row r="15" spans="1:8" ht="21" customHeight="1" x14ac:dyDescent="0.3">
      <c r="A15" s="33">
        <v>13</v>
      </c>
      <c r="B15" s="34" t="s">
        <v>73</v>
      </c>
      <c r="C15" s="34" t="s">
        <v>81</v>
      </c>
      <c r="D15" s="33" t="s">
        <v>80</v>
      </c>
      <c r="E15" s="32">
        <v>62.93</v>
      </c>
      <c r="F15" s="52">
        <v>192220</v>
      </c>
      <c r="G15" s="29">
        <v>192220</v>
      </c>
      <c r="H15" s="29">
        <f>SUM(H13-G15)</f>
        <v>10396701</v>
      </c>
    </row>
    <row r="16" spans="1:8" ht="20.25" x14ac:dyDescent="0.3">
      <c r="A16" s="27">
        <v>14</v>
      </c>
      <c r="B16" s="28" t="s">
        <v>79</v>
      </c>
      <c r="C16" s="28" t="s">
        <v>78</v>
      </c>
      <c r="D16" s="27" t="s">
        <v>77</v>
      </c>
      <c r="E16" s="26">
        <v>62.44</v>
      </c>
      <c r="F16" s="51">
        <v>87470</v>
      </c>
      <c r="G16" s="23">
        <v>87470</v>
      </c>
      <c r="H16" s="23">
        <f>SUM(H18-G16)</f>
        <v>9867407</v>
      </c>
    </row>
    <row r="17" spans="1:8" x14ac:dyDescent="0.3">
      <c r="A17" s="33">
        <v>15</v>
      </c>
      <c r="B17" s="34" t="s">
        <v>76</v>
      </c>
      <c r="C17" s="34" t="s">
        <v>75</v>
      </c>
      <c r="D17" s="33" t="s">
        <v>74</v>
      </c>
      <c r="E17" s="32">
        <v>62.44</v>
      </c>
      <c r="F17" s="52">
        <v>203700</v>
      </c>
      <c r="G17" s="29">
        <v>187155</v>
      </c>
      <c r="H17" s="29">
        <f>SUM(H16-G17)</f>
        <v>9680252</v>
      </c>
    </row>
    <row r="18" spans="1:8" ht="22.5" customHeight="1" x14ac:dyDescent="0.3">
      <c r="A18" s="27">
        <v>16</v>
      </c>
      <c r="B18" s="28" t="s">
        <v>73</v>
      </c>
      <c r="C18" s="28" t="s">
        <v>72</v>
      </c>
      <c r="D18" s="27" t="s">
        <v>71</v>
      </c>
      <c r="E18" s="26">
        <v>62.44</v>
      </c>
      <c r="F18" s="51">
        <v>336612</v>
      </c>
      <c r="G18" s="23">
        <v>336612</v>
      </c>
      <c r="H18" s="23">
        <f>SUM(H14-G18)</f>
        <v>9954877</v>
      </c>
    </row>
    <row r="19" spans="1:8" x14ac:dyDescent="0.3">
      <c r="A19" s="33">
        <v>17</v>
      </c>
      <c r="B19" s="34" t="s">
        <v>70</v>
      </c>
      <c r="C19" s="34" t="s">
        <v>2</v>
      </c>
      <c r="D19" s="33" t="s">
        <v>69</v>
      </c>
      <c r="E19" s="32">
        <v>62.44</v>
      </c>
      <c r="F19" s="31">
        <v>435779</v>
      </c>
      <c r="G19" s="30">
        <v>435779</v>
      </c>
      <c r="H19" s="29">
        <f>SUM(H20-G19)</f>
        <v>8512009</v>
      </c>
    </row>
    <row r="20" spans="1:8" x14ac:dyDescent="0.3">
      <c r="A20" s="27">
        <v>18</v>
      </c>
      <c r="B20" s="28" t="s">
        <v>68</v>
      </c>
      <c r="C20" s="28" t="s">
        <v>2</v>
      </c>
      <c r="D20" s="27" t="s">
        <v>67</v>
      </c>
      <c r="E20" s="26">
        <v>62.44</v>
      </c>
      <c r="F20" s="25">
        <v>773555</v>
      </c>
      <c r="G20" s="24">
        <v>732464</v>
      </c>
      <c r="H20" s="23">
        <f>SUM(H17-G20)</f>
        <v>8947788</v>
      </c>
    </row>
    <row r="21" spans="1:8" x14ac:dyDescent="0.3">
      <c r="A21" s="33">
        <v>19</v>
      </c>
      <c r="B21" s="34" t="s">
        <v>66</v>
      </c>
      <c r="C21" s="34" t="s">
        <v>2</v>
      </c>
      <c r="D21" s="33" t="s">
        <v>65</v>
      </c>
      <c r="E21" s="32">
        <v>61.95</v>
      </c>
      <c r="F21" s="31">
        <v>70590</v>
      </c>
      <c r="G21" s="30">
        <v>70590</v>
      </c>
      <c r="H21" s="29">
        <f>SUM(H19-G21)</f>
        <v>8441419</v>
      </c>
    </row>
    <row r="22" spans="1:8" ht="22.5" customHeight="1" x14ac:dyDescent="0.3">
      <c r="A22" s="27">
        <v>20</v>
      </c>
      <c r="B22" s="28" t="s">
        <v>64</v>
      </c>
      <c r="C22" s="28" t="s">
        <v>63</v>
      </c>
      <c r="D22" s="27" t="s">
        <v>62</v>
      </c>
      <c r="E22" s="26">
        <v>61.46</v>
      </c>
      <c r="F22" s="25">
        <v>942642</v>
      </c>
      <c r="G22" s="24">
        <v>911541</v>
      </c>
      <c r="H22" s="23">
        <f t="shared" ref="H22:H49" si="1">SUM(H21-G22)</f>
        <v>7529878</v>
      </c>
    </row>
    <row r="23" spans="1:8" x14ac:dyDescent="0.3">
      <c r="A23" s="33">
        <v>21</v>
      </c>
      <c r="B23" s="34" t="s">
        <v>61</v>
      </c>
      <c r="C23" s="34" t="s">
        <v>60</v>
      </c>
      <c r="D23" s="33" t="s">
        <v>59</v>
      </c>
      <c r="E23" s="32">
        <v>61.46</v>
      </c>
      <c r="F23" s="31">
        <v>1000000</v>
      </c>
      <c r="G23" s="30">
        <v>991307</v>
      </c>
      <c r="H23" s="29">
        <f t="shared" si="1"/>
        <v>6538571</v>
      </c>
    </row>
    <row r="24" spans="1:8" x14ac:dyDescent="0.3">
      <c r="A24" s="27">
        <v>22</v>
      </c>
      <c r="B24" s="28" t="s">
        <v>58</v>
      </c>
      <c r="C24" s="28" t="s">
        <v>2</v>
      </c>
      <c r="D24" s="27" t="s">
        <v>57</v>
      </c>
      <c r="E24" s="26">
        <v>60.98</v>
      </c>
      <c r="F24" s="25">
        <v>507873</v>
      </c>
      <c r="G24" s="24">
        <v>507873</v>
      </c>
      <c r="H24" s="23">
        <f t="shared" si="1"/>
        <v>6030698</v>
      </c>
    </row>
    <row r="25" spans="1:8" ht="20.25" x14ac:dyDescent="0.3">
      <c r="A25" s="33">
        <v>23</v>
      </c>
      <c r="B25" s="34" t="s">
        <v>56</v>
      </c>
      <c r="C25" s="34" t="s">
        <v>2</v>
      </c>
      <c r="D25" s="33" t="s">
        <v>55</v>
      </c>
      <c r="E25" s="32">
        <v>60.49</v>
      </c>
      <c r="F25" s="31">
        <v>340576</v>
      </c>
      <c r="G25" s="30">
        <v>325120</v>
      </c>
      <c r="H25" s="29">
        <f t="shared" si="1"/>
        <v>5705578</v>
      </c>
    </row>
    <row r="26" spans="1:8" x14ac:dyDescent="0.3">
      <c r="A26" s="27">
        <v>24</v>
      </c>
      <c r="B26" s="28" t="s">
        <v>54</v>
      </c>
      <c r="C26" s="28" t="s">
        <v>2</v>
      </c>
      <c r="D26" s="27" t="s">
        <v>53</v>
      </c>
      <c r="E26" s="26">
        <v>60.49</v>
      </c>
      <c r="F26" s="25">
        <v>505800</v>
      </c>
      <c r="G26" s="24">
        <v>505800</v>
      </c>
      <c r="H26" s="23">
        <f t="shared" si="1"/>
        <v>5199778</v>
      </c>
    </row>
    <row r="27" spans="1:8" ht="22.5" customHeight="1" x14ac:dyDescent="0.3">
      <c r="A27" s="49">
        <v>25</v>
      </c>
      <c r="B27" s="50" t="s">
        <v>52</v>
      </c>
      <c r="C27" s="50" t="s">
        <v>51</v>
      </c>
      <c r="D27" s="49" t="s">
        <v>50</v>
      </c>
      <c r="E27" s="32">
        <v>60.49</v>
      </c>
      <c r="F27" s="48">
        <v>742646</v>
      </c>
      <c r="G27" s="47">
        <v>731066</v>
      </c>
      <c r="H27" s="29">
        <f t="shared" si="1"/>
        <v>4468712</v>
      </c>
    </row>
    <row r="28" spans="1:8" ht="20.25" x14ac:dyDescent="0.3">
      <c r="A28" s="45">
        <v>26</v>
      </c>
      <c r="B28" s="46" t="s">
        <v>49</v>
      </c>
      <c r="C28" s="46" t="s">
        <v>48</v>
      </c>
      <c r="D28" s="45" t="s">
        <v>47</v>
      </c>
      <c r="E28" s="44">
        <v>60</v>
      </c>
      <c r="F28" s="43">
        <v>100870</v>
      </c>
      <c r="G28" s="42">
        <v>100870</v>
      </c>
      <c r="H28" s="41">
        <f t="shared" si="1"/>
        <v>4367842</v>
      </c>
    </row>
    <row r="29" spans="1:8" x14ac:dyDescent="0.3">
      <c r="A29" s="33">
        <v>27</v>
      </c>
      <c r="B29" s="34" t="s">
        <v>46</v>
      </c>
      <c r="C29" s="34" t="s">
        <v>2</v>
      </c>
      <c r="D29" s="33" t="s">
        <v>45</v>
      </c>
      <c r="E29" s="32">
        <v>59.51</v>
      </c>
      <c r="F29" s="31">
        <v>546444</v>
      </c>
      <c r="G29" s="30">
        <v>546000</v>
      </c>
      <c r="H29" s="29">
        <f t="shared" si="1"/>
        <v>3821842</v>
      </c>
    </row>
    <row r="30" spans="1:8" ht="11.25" customHeight="1" x14ac:dyDescent="0.3">
      <c r="A30" s="39">
        <v>28</v>
      </c>
      <c r="B30" s="40" t="s">
        <v>44</v>
      </c>
      <c r="C30" s="40" t="s">
        <v>2</v>
      </c>
      <c r="D30" s="39" t="s">
        <v>43</v>
      </c>
      <c r="E30" s="38">
        <v>59.51</v>
      </c>
      <c r="F30" s="37">
        <v>828227</v>
      </c>
      <c r="G30" s="36">
        <v>827627</v>
      </c>
      <c r="H30" s="35">
        <f t="shared" si="1"/>
        <v>2994215</v>
      </c>
    </row>
    <row r="31" spans="1:8" ht="12" customHeight="1" x14ac:dyDescent="0.3">
      <c r="A31" s="33">
        <v>29</v>
      </c>
      <c r="B31" s="34" t="s">
        <v>42</v>
      </c>
      <c r="C31" s="34" t="s">
        <v>2</v>
      </c>
      <c r="D31" s="33" t="s">
        <v>41</v>
      </c>
      <c r="E31" s="32">
        <v>58.05</v>
      </c>
      <c r="F31" s="31">
        <v>28766</v>
      </c>
      <c r="G31" s="30">
        <v>27969</v>
      </c>
      <c r="H31" s="29">
        <f t="shared" si="1"/>
        <v>2966246</v>
      </c>
    </row>
    <row r="32" spans="1:8" x14ac:dyDescent="0.3">
      <c r="A32" s="27">
        <v>30</v>
      </c>
      <c r="B32" s="28" t="s">
        <v>40</v>
      </c>
      <c r="C32" s="28" t="s">
        <v>2</v>
      </c>
      <c r="D32" s="27" t="s">
        <v>39</v>
      </c>
      <c r="E32" s="26">
        <v>56.59</v>
      </c>
      <c r="F32" s="25">
        <v>177910</v>
      </c>
      <c r="G32" s="24">
        <v>177910</v>
      </c>
      <c r="H32" s="23">
        <f t="shared" si="1"/>
        <v>2788336</v>
      </c>
    </row>
    <row r="33" spans="1:8" x14ac:dyDescent="0.3">
      <c r="A33" s="33">
        <v>31</v>
      </c>
      <c r="B33" s="34" t="s">
        <v>38</v>
      </c>
      <c r="C33" s="34" t="s">
        <v>2</v>
      </c>
      <c r="D33" s="33" t="s">
        <v>37</v>
      </c>
      <c r="E33" s="32">
        <v>55.61</v>
      </c>
      <c r="F33" s="31">
        <v>73230</v>
      </c>
      <c r="G33" s="30">
        <v>72767</v>
      </c>
      <c r="H33" s="29">
        <f t="shared" si="1"/>
        <v>2715569</v>
      </c>
    </row>
    <row r="34" spans="1:8" ht="20.25" x14ac:dyDescent="0.3">
      <c r="A34" s="27">
        <v>32</v>
      </c>
      <c r="B34" s="28" t="s">
        <v>36</v>
      </c>
      <c r="C34" s="28" t="s">
        <v>2</v>
      </c>
      <c r="D34" s="27" t="s">
        <v>35</v>
      </c>
      <c r="E34" s="26">
        <v>55.61</v>
      </c>
      <c r="F34" s="25">
        <v>385964</v>
      </c>
      <c r="G34" s="24">
        <v>385964</v>
      </c>
      <c r="H34" s="23">
        <f t="shared" si="1"/>
        <v>2329605</v>
      </c>
    </row>
    <row r="35" spans="1:8" x14ac:dyDescent="0.3">
      <c r="A35" s="33">
        <v>33</v>
      </c>
      <c r="B35" s="34" t="s">
        <v>15</v>
      </c>
      <c r="C35" s="34" t="s">
        <v>2</v>
      </c>
      <c r="D35" s="33" t="s">
        <v>34</v>
      </c>
      <c r="E35" s="32">
        <v>54.63</v>
      </c>
      <c r="F35" s="31">
        <v>68770</v>
      </c>
      <c r="G35" s="30">
        <v>54748</v>
      </c>
      <c r="H35" s="29">
        <f t="shared" si="1"/>
        <v>2274857</v>
      </c>
    </row>
    <row r="36" spans="1:8" ht="22.5" customHeight="1" x14ac:dyDescent="0.3">
      <c r="A36" s="27">
        <v>34</v>
      </c>
      <c r="B36" s="28" t="s">
        <v>33</v>
      </c>
      <c r="C36" s="28" t="s">
        <v>32</v>
      </c>
      <c r="D36" s="27" t="s">
        <v>31</v>
      </c>
      <c r="E36" s="26">
        <v>54.63</v>
      </c>
      <c r="F36" s="25">
        <v>227885</v>
      </c>
      <c r="G36" s="24">
        <v>227885</v>
      </c>
      <c r="H36" s="23">
        <f t="shared" si="1"/>
        <v>2046972</v>
      </c>
    </row>
    <row r="37" spans="1:8" ht="11.25" customHeight="1" x14ac:dyDescent="0.3">
      <c r="A37" s="33">
        <v>35</v>
      </c>
      <c r="B37" s="34" t="s">
        <v>30</v>
      </c>
      <c r="C37" s="34" t="s">
        <v>2</v>
      </c>
      <c r="D37" s="33" t="s">
        <v>29</v>
      </c>
      <c r="E37" s="32">
        <v>52.2</v>
      </c>
      <c r="F37" s="31">
        <v>182282</v>
      </c>
      <c r="G37" s="30">
        <v>182282</v>
      </c>
      <c r="H37" s="29">
        <f t="shared" si="1"/>
        <v>1864690</v>
      </c>
    </row>
    <row r="38" spans="1:8" x14ac:dyDescent="0.3">
      <c r="A38" s="27">
        <v>36</v>
      </c>
      <c r="B38" s="28" t="s">
        <v>28</v>
      </c>
      <c r="C38" s="28" t="s">
        <v>2</v>
      </c>
      <c r="D38" s="27" t="s">
        <v>27</v>
      </c>
      <c r="E38" s="26">
        <v>51.22</v>
      </c>
      <c r="F38" s="25">
        <v>223816</v>
      </c>
      <c r="G38" s="24">
        <v>223816</v>
      </c>
      <c r="H38" s="23">
        <f t="shared" si="1"/>
        <v>1640874</v>
      </c>
    </row>
    <row r="39" spans="1:8" ht="20.25" x14ac:dyDescent="0.3">
      <c r="A39" s="33">
        <v>37</v>
      </c>
      <c r="B39" s="34" t="s">
        <v>26</v>
      </c>
      <c r="C39" s="34" t="s">
        <v>2</v>
      </c>
      <c r="D39" s="33" t="s">
        <v>25</v>
      </c>
      <c r="E39" s="32">
        <v>49.76</v>
      </c>
      <c r="F39" s="31">
        <v>53526</v>
      </c>
      <c r="G39" s="30">
        <v>52654</v>
      </c>
      <c r="H39" s="29">
        <f t="shared" si="1"/>
        <v>1588220</v>
      </c>
    </row>
    <row r="40" spans="1:8" x14ac:dyDescent="0.3">
      <c r="A40" s="27">
        <v>38</v>
      </c>
      <c r="B40" s="28" t="s">
        <v>24</v>
      </c>
      <c r="C40" s="28" t="s">
        <v>23</v>
      </c>
      <c r="D40" s="27" t="s">
        <v>22</v>
      </c>
      <c r="E40" s="26">
        <v>48.78</v>
      </c>
      <c r="F40" s="25">
        <v>167800</v>
      </c>
      <c r="G40" s="24">
        <v>156495</v>
      </c>
      <c r="H40" s="23">
        <f t="shared" si="1"/>
        <v>1431725</v>
      </c>
    </row>
    <row r="41" spans="1:8" x14ac:dyDescent="0.3">
      <c r="A41" s="33">
        <v>39</v>
      </c>
      <c r="B41" s="34" t="s">
        <v>21</v>
      </c>
      <c r="C41" s="34" t="s">
        <v>2</v>
      </c>
      <c r="D41" s="33" t="s">
        <v>20</v>
      </c>
      <c r="E41" s="32">
        <v>48.78</v>
      </c>
      <c r="F41" s="31">
        <v>433463</v>
      </c>
      <c r="G41" s="30">
        <v>428388</v>
      </c>
      <c r="H41" s="29">
        <f t="shared" si="1"/>
        <v>1003337</v>
      </c>
    </row>
    <row r="42" spans="1:8" ht="20.25" x14ac:dyDescent="0.3">
      <c r="A42" s="27">
        <v>40</v>
      </c>
      <c r="B42" s="28" t="s">
        <v>13</v>
      </c>
      <c r="C42" s="28" t="s">
        <v>19</v>
      </c>
      <c r="D42" s="27" t="s">
        <v>18</v>
      </c>
      <c r="E42" s="26">
        <v>47.81</v>
      </c>
      <c r="F42" s="25">
        <v>289378</v>
      </c>
      <c r="G42" s="24">
        <v>289378</v>
      </c>
      <c r="H42" s="23">
        <f t="shared" si="1"/>
        <v>713959</v>
      </c>
    </row>
    <row r="43" spans="1:8" x14ac:dyDescent="0.3">
      <c r="A43" s="33">
        <v>41</v>
      </c>
      <c r="B43" s="34" t="s">
        <v>17</v>
      </c>
      <c r="C43" s="34" t="s">
        <v>2</v>
      </c>
      <c r="D43" s="33" t="s">
        <v>16</v>
      </c>
      <c r="E43" s="32">
        <v>46.83</v>
      </c>
      <c r="F43" s="31">
        <v>67040</v>
      </c>
      <c r="G43" s="30">
        <v>67040</v>
      </c>
      <c r="H43" s="29">
        <f t="shared" si="1"/>
        <v>646919</v>
      </c>
    </row>
    <row r="44" spans="1:8" x14ac:dyDescent="0.3">
      <c r="A44" s="27">
        <v>42</v>
      </c>
      <c r="B44" s="28" t="s">
        <v>15</v>
      </c>
      <c r="C44" s="28" t="s">
        <v>2</v>
      </c>
      <c r="D44" s="27" t="s">
        <v>14</v>
      </c>
      <c r="E44" s="26">
        <v>45.37</v>
      </c>
      <c r="F44" s="25">
        <v>97257</v>
      </c>
      <c r="G44" s="24">
        <v>67949</v>
      </c>
      <c r="H44" s="23">
        <f t="shared" si="1"/>
        <v>578970</v>
      </c>
    </row>
    <row r="45" spans="1:8" ht="20.25" x14ac:dyDescent="0.3">
      <c r="A45" s="33">
        <v>43</v>
      </c>
      <c r="B45" s="34" t="s">
        <v>13</v>
      </c>
      <c r="C45" s="34" t="s">
        <v>12</v>
      </c>
      <c r="D45" s="33" t="s">
        <v>11</v>
      </c>
      <c r="E45" s="32">
        <v>45.37</v>
      </c>
      <c r="F45" s="31">
        <v>92040</v>
      </c>
      <c r="G45" s="30">
        <v>90640</v>
      </c>
      <c r="H45" s="29">
        <f t="shared" si="1"/>
        <v>488330</v>
      </c>
    </row>
    <row r="46" spans="1:8" x14ac:dyDescent="0.3">
      <c r="A46" s="27">
        <v>44</v>
      </c>
      <c r="B46" s="28" t="s">
        <v>10</v>
      </c>
      <c r="C46" s="28" t="s">
        <v>9</v>
      </c>
      <c r="D46" s="27" t="s">
        <v>8</v>
      </c>
      <c r="E46" s="26">
        <v>42.93</v>
      </c>
      <c r="F46" s="25">
        <v>254100</v>
      </c>
      <c r="G46" s="24">
        <v>254100</v>
      </c>
      <c r="H46" s="23">
        <f t="shared" si="1"/>
        <v>234230</v>
      </c>
    </row>
    <row r="47" spans="1:8" x14ac:dyDescent="0.3">
      <c r="A47" s="33">
        <v>45</v>
      </c>
      <c r="B47" s="34" t="s">
        <v>7</v>
      </c>
      <c r="C47" s="34" t="s">
        <v>2</v>
      </c>
      <c r="D47" s="33" t="s">
        <v>6</v>
      </c>
      <c r="E47" s="32">
        <v>42.44</v>
      </c>
      <c r="F47" s="31">
        <v>142706</v>
      </c>
      <c r="G47" s="30">
        <v>142706</v>
      </c>
      <c r="H47" s="29">
        <f t="shared" si="1"/>
        <v>91524</v>
      </c>
    </row>
    <row r="48" spans="1:8" ht="11.25" customHeight="1" x14ac:dyDescent="0.3">
      <c r="A48" s="27">
        <v>46</v>
      </c>
      <c r="B48" s="28" t="s">
        <v>5</v>
      </c>
      <c r="C48" s="28" t="s">
        <v>2</v>
      </c>
      <c r="D48" s="27" t="s">
        <v>4</v>
      </c>
      <c r="E48" s="26">
        <v>39.51</v>
      </c>
      <c r="F48" s="25">
        <v>37000</v>
      </c>
      <c r="G48" s="24">
        <v>37000</v>
      </c>
      <c r="H48" s="23">
        <f t="shared" si="1"/>
        <v>54524</v>
      </c>
    </row>
    <row r="49" spans="1:8" ht="11.25" customHeight="1" thickBot="1" x14ac:dyDescent="0.35">
      <c r="A49" s="21">
        <v>47</v>
      </c>
      <c r="B49" s="22" t="s">
        <v>3</v>
      </c>
      <c r="C49" s="22" t="s">
        <v>2</v>
      </c>
      <c r="D49" s="21" t="s">
        <v>1</v>
      </c>
      <c r="E49" s="20">
        <v>31.22</v>
      </c>
      <c r="F49" s="19">
        <v>54524</v>
      </c>
      <c r="G49" s="18">
        <v>54524</v>
      </c>
      <c r="H49" s="17">
        <f t="shared" si="1"/>
        <v>0</v>
      </c>
    </row>
    <row r="50" spans="1:8" x14ac:dyDescent="0.3">
      <c r="A50" s="16"/>
      <c r="B50" s="15"/>
      <c r="C50" s="14" t="s">
        <v>0</v>
      </c>
      <c r="D50" s="13"/>
      <c r="E50" s="12"/>
      <c r="F50" s="11">
        <f>SUM(F3:F49)</f>
        <v>16640230</v>
      </c>
      <c r="G50" s="10">
        <f>SUM(G3:G49)</f>
        <v>16428574</v>
      </c>
      <c r="H50" s="9">
        <f>SUM(H49)</f>
        <v>0</v>
      </c>
    </row>
    <row r="51" spans="1:8" ht="11.25" customHeight="1" x14ac:dyDescent="0.3">
      <c r="B51" s="8"/>
      <c r="C51" s="8"/>
      <c r="D51" s="8"/>
      <c r="E51" s="8"/>
      <c r="F51" s="8"/>
      <c r="G51" s="8"/>
      <c r="H51" s="8"/>
    </row>
    <row r="52" spans="1:8" ht="11.25" customHeight="1" x14ac:dyDescent="0.45">
      <c r="A52" s="7"/>
      <c r="B52" s="8"/>
      <c r="C52" s="8"/>
      <c r="D52" s="8"/>
      <c r="E52" s="8"/>
      <c r="F52" s="8"/>
      <c r="G52" s="8"/>
      <c r="H52" s="8"/>
    </row>
    <row r="53" spans="1:8" ht="14.25" x14ac:dyDescent="0.45">
      <c r="A53" s="7"/>
      <c r="B53" s="8"/>
      <c r="C53" s="8"/>
      <c r="D53" s="8"/>
      <c r="E53" s="8"/>
      <c r="F53" s="8"/>
      <c r="G53" s="8"/>
      <c r="H53" s="8"/>
    </row>
    <row r="54" spans="1:8" ht="16.5" customHeight="1" x14ac:dyDescent="0.45">
      <c r="A54" s="7"/>
      <c r="B54" s="6"/>
      <c r="C54" s="5"/>
      <c r="D54" s="5"/>
      <c r="E54" s="4"/>
      <c r="F54" s="4"/>
      <c r="G54" s="4"/>
      <c r="H54" s="4"/>
    </row>
  </sheetData>
  <printOptions horizontalCentered="1"/>
  <pageMargins left="0.25" right="0.25" top="1" bottom="1" header="0.25" footer="0.5"/>
  <pageSetup scale="90" orientation="landscape" verticalDpi="0" r:id="rId1"/>
  <headerFooter>
    <oddHeader>&amp;C&amp;"-,Bold"Final Awards
2019/2020 Grants and Cooperative Agreements
Ground Operations Projects</oddHeader>
    <oddFooter>&amp;C&amp;P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Ground Operations</vt:lpstr>
      <vt:lpstr>'Ground Operations'!Print_Titles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Bates, Daniel@Parks</dc:creator>
  <cp:lastModifiedBy>Bates, Daniel@Parks</cp:lastModifiedBy>
  <dcterms:created xsi:type="dcterms:W3CDTF">2020-09-23T22:17:15Z</dcterms:created>
  <dcterms:modified xsi:type="dcterms:W3CDTF">2020-09-24T02:56:15Z</dcterms:modified>
</cp:coreProperties>
</file>